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45" windowWidth="11340" windowHeight="6570"/>
  </bookViews>
  <sheets>
    <sheet name="2007" sheetId="1" r:id="rId1"/>
  </sheets>
  <calcPr calcId="124519"/>
</workbook>
</file>

<file path=xl/calcChain.xml><?xml version="1.0" encoding="utf-8"?>
<calcChain xmlns="http://schemas.openxmlformats.org/spreadsheetml/2006/main">
  <c r="J36" i="1"/>
  <c r="J28"/>
  <c r="J23"/>
  <c r="J18"/>
  <c r="K37"/>
  <c r="D18"/>
  <c r="D26"/>
  <c r="D28"/>
  <c r="D31"/>
  <c r="E32"/>
  <c r="E7"/>
  <c r="E6"/>
</calcChain>
</file>

<file path=xl/sharedStrings.xml><?xml version="1.0" encoding="utf-8"?>
<sst xmlns="http://schemas.openxmlformats.org/spreadsheetml/2006/main" count="50" uniqueCount="50">
  <si>
    <t>Current Assets</t>
  </si>
  <si>
    <t>Inventory</t>
  </si>
  <si>
    <t>Total Current Assets</t>
  </si>
  <si>
    <t>Land</t>
  </si>
  <si>
    <t>Buildings (at cost)</t>
  </si>
  <si>
    <t>Equipment (at cost)</t>
  </si>
  <si>
    <t>Less depreciation</t>
  </si>
  <si>
    <t>Other assets</t>
  </si>
  <si>
    <t>Prepaid expenses</t>
  </si>
  <si>
    <t>Total Assets</t>
  </si>
  <si>
    <t>Current Liabilities</t>
  </si>
  <si>
    <t>Notes payable</t>
  </si>
  <si>
    <t>Accounts payable (current)</t>
  </si>
  <si>
    <t>Accounts payable (past due)</t>
  </si>
  <si>
    <t>Current portion long-term debt</t>
  </si>
  <si>
    <t>Income Taxes</t>
  </si>
  <si>
    <t>Total Income Taxes</t>
  </si>
  <si>
    <t>Long-Term Liabilities</t>
  </si>
  <si>
    <t>Equipment debt due after 1 year</t>
  </si>
  <si>
    <t>Mortgage debt due after 1 year</t>
  </si>
  <si>
    <t>Long-term Liabilities</t>
  </si>
  <si>
    <t>Net Worth</t>
  </si>
  <si>
    <t>Orlinda Marquez, M.D.</t>
  </si>
  <si>
    <t>Michael Lombardi, Ph.D.</t>
  </si>
  <si>
    <t>Total Net Worth</t>
  </si>
  <si>
    <t>Total Liabilities and Net Worth</t>
  </si>
  <si>
    <t>Land improvements</t>
  </si>
  <si>
    <t>Building improvements</t>
  </si>
  <si>
    <t>Property, buildings, and equipment (net)</t>
  </si>
  <si>
    <t>Total property, building, and equipment</t>
  </si>
  <si>
    <t>Fixed Assets</t>
  </si>
  <si>
    <t>Short-term investments</t>
  </si>
  <si>
    <t>Long-term investments</t>
  </si>
  <si>
    <t>Income taxes collected (not due)</t>
  </si>
  <si>
    <t>Interest payable</t>
  </si>
  <si>
    <t>Gwendolyn Green, M.D.</t>
  </si>
  <si>
    <t>Jane Medura, M.D.</t>
  </si>
  <si>
    <t>Azade Yedding, M.D.</t>
  </si>
  <si>
    <t>Cash and cash equivalents</t>
  </si>
  <si>
    <t>Accounts receivable</t>
  </si>
  <si>
    <t>Other current liabilities</t>
  </si>
  <si>
    <t>Total Current Liabilities</t>
  </si>
  <si>
    <t>Total Fixed Assets</t>
  </si>
  <si>
    <t>Accrued retirement contributions</t>
  </si>
  <si>
    <t>State tax (current)</t>
  </si>
  <si>
    <t>Federal tax (current)</t>
  </si>
  <si>
    <t>Current ratio:</t>
  </si>
  <si>
    <t>Quick ratio:</t>
  </si>
  <si>
    <t>Accounts receivable (past due)</t>
  </si>
  <si>
    <t>2007 Balance Sheet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</si>
</sst>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7" formatCode="0.000"/>
  </numFmts>
  <fonts count="8">
    <font>
      <sz val="10"/>
      <name val="Arial"/>
    </font>
    <font>
      <sz val="10"/>
      <name val="Arial"/>
    </font>
    <font>
      <sz val="8"/>
      <name val="Arial"/>
    </font>
    <font>
      <sz val="11"/>
      <color theme="0"/>
      <name val="Constantia"/>
      <family val="2"/>
      <scheme val="minor"/>
    </font>
    <font>
      <sz val="11"/>
      <color theme="1"/>
      <name val="Constantia"/>
      <family val="2"/>
      <scheme val="minor"/>
    </font>
    <font>
      <sz val="10"/>
      <name val="Calibri"/>
      <family val="2"/>
      <scheme val="major"/>
    </font>
    <font>
      <sz val="24"/>
      <name val="Calibri"/>
      <family val="2"/>
      <scheme val="major"/>
    </font>
    <font>
      <sz val="9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CCF8E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165" fontId="5" fillId="0" borderId="0" xfId="0" applyNumberFormat="1" applyFont="1"/>
    <xf numFmtId="0" fontId="4" fillId="6" borderId="0" xfId="5"/>
    <xf numFmtId="0" fontId="3" fillId="3" borderId="0" xfId="2"/>
    <xf numFmtId="0" fontId="3" fillId="3" borderId="0" xfId="2" applyAlignment="1">
      <alignment horizontal="right"/>
    </xf>
    <xf numFmtId="0" fontId="3" fillId="5" borderId="0" xfId="4"/>
    <xf numFmtId="0" fontId="3" fillId="5" borderId="0" xfId="4" applyAlignment="1">
      <alignment horizontal="right"/>
    </xf>
    <xf numFmtId="167" fontId="4" fillId="4" borderId="0" xfId="3" applyNumberFormat="1"/>
    <xf numFmtId="165" fontId="4" fillId="4" borderId="0" xfId="3" applyNumberFormat="1"/>
    <xf numFmtId="0" fontId="7" fillId="7" borderId="0" xfId="0" applyFont="1" applyFill="1"/>
    <xf numFmtId="165" fontId="7" fillId="7" borderId="0" xfId="1" applyNumberFormat="1" applyFont="1" applyFill="1"/>
    <xf numFmtId="165" fontId="4" fillId="7" borderId="0" xfId="3" applyNumberFormat="1" applyFill="1"/>
    <xf numFmtId="165" fontId="7" fillId="7" borderId="0" xfId="0" applyNumberFormat="1" applyFont="1" applyFill="1"/>
    <xf numFmtId="0" fontId="7" fillId="7" borderId="0" xfId="0" applyFont="1" applyFill="1" applyAlignment="1">
      <alignment horizontal="right"/>
    </xf>
    <xf numFmtId="44" fontId="7" fillId="7" borderId="0" xfId="1" applyFont="1" applyFill="1"/>
  </cellXfs>
  <cellStyles count="6">
    <cellStyle name="20% - Accent1" xfId="3" builtinId="30"/>
    <cellStyle name="40% - Accent2" xfId="5" builtinId="35"/>
    <cellStyle name="Accent1" xfId="2" builtinId="29"/>
    <cellStyle name="Accent2" xfId="4" builtinId="3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CCF8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Fixed Asset Distribution</a:t>
            </a:r>
          </a:p>
        </c:rich>
      </c:tx>
      <c:layout>
        <c:manualLayout>
          <c:xMode val="edge"/>
          <c:yMode val="edge"/>
          <c:x val="0.3585253456221198"/>
          <c:y val="2.9906569351059935E-2"/>
        </c:manualLayout>
      </c:layout>
    </c:title>
    <c:plotArea>
      <c:layout>
        <c:manualLayout>
          <c:layoutTarget val="inner"/>
          <c:xMode val="edge"/>
          <c:yMode val="edge"/>
          <c:x val="0.33917050691244238"/>
          <c:y val="0.17757025552191838"/>
          <c:w val="0.31428571428571428"/>
          <c:h val="0.6373837592944648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5746821969834738E-3"/>
                  <c:y val="-5.4400196313377933E-2"/>
                </c:manualLayout>
              </c:layout>
              <c:dLblPos val="bestFit"/>
              <c:showVal val="1"/>
              <c:showCatName val="1"/>
            </c:dLbl>
            <c:dLbl>
              <c:idx val="1"/>
              <c:layout>
                <c:manualLayout>
                  <c:x val="2.7664380662094607E-2"/>
                  <c:y val="2.8462982216122569E-2"/>
                </c:manualLayout>
              </c:layout>
              <c:dLblPos val="bestFit"/>
              <c:showVal val="1"/>
              <c:showCatName val="1"/>
            </c:dLbl>
            <c:dLbl>
              <c:idx val="2"/>
              <c:layout>
                <c:manualLayout>
                  <c:x val="6.144006192774251E-3"/>
                  <c:y val="4.8046001269770273E-2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3.180608875503458E-2"/>
                  <c:y val="0.13891908036560258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-3.5148251629836556E-2"/>
                  <c:y val="0.16962050059932654"/>
                </c:manualLayout>
              </c:layout>
              <c:dLblPos val="bestFit"/>
              <c:showVal val="1"/>
              <c:showCatName val="1"/>
            </c:dLbl>
            <c:dLbl>
              <c:idx val="5"/>
              <c:layout>
                <c:manualLayout>
                  <c:x val="-6.6582967451649412E-3"/>
                  <c:y val="0.22365550634101752"/>
                </c:manualLayout>
              </c:layout>
              <c:dLblPos val="bestFit"/>
              <c:showVal val="1"/>
              <c:showCatName val="1"/>
            </c:dLbl>
            <c:dLbl>
              <c:idx val="6"/>
              <c:layout>
                <c:manualLayout>
                  <c:x val="-2.3460938350448154E-2"/>
                  <c:y val="-1.2959204670221984E-2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7.930137765037348E-3"/>
                  <c:y val="-2.3015300788007634E-2"/>
                </c:manualLayout>
              </c:layout>
              <c:dLblPos val="bestFit"/>
              <c:showVal val="1"/>
              <c:showCatName val="1"/>
            </c:dLbl>
            <c:showVal val="1"/>
            <c:showCatName val="1"/>
            <c:showLeaderLines val="1"/>
          </c:dLbls>
          <c:cat>
            <c:multiLvlStrRef>
              <c:f>'2007'!$A$10:$B$17</c:f>
              <c:multiLvlStrCache>
                <c:ptCount val="8"/>
                <c:lvl>
                  <c:pt idx="1">
                    <c:v>Cash and cash equivalents</c:v>
                  </c:pt>
                  <c:pt idx="2">
                    <c:v>Accounts receivable</c:v>
                  </c:pt>
                  <c:pt idx="3">
                    <c:v>Accounts receivable (past due)</c:v>
                  </c:pt>
                  <c:pt idx="4">
                    <c:v>Short-term investments</c:v>
                  </c:pt>
                  <c:pt idx="5">
                    <c:v>Long-term investments</c:v>
                  </c:pt>
                  <c:pt idx="6">
                    <c:v>Inventory</c:v>
                  </c:pt>
                  <c:pt idx="7">
                    <c:v>Income taxes collected (not due)</c:v>
                  </c:pt>
                </c:lvl>
                <c:lvl>
                  <c:pt idx="0">
                    <c:v>Current Assets</c:v>
                  </c:pt>
                </c:lvl>
              </c:multiLvlStrCache>
            </c:multiLvlStrRef>
          </c:cat>
          <c:val>
            <c:numRef>
              <c:f>'2007'!$C$10:$C$17</c:f>
              <c:numCache>
                <c:formatCode>_("$"* #,##0_);_("$"* \(#,##0\);_("$"* "-"??_);_(@_)</c:formatCode>
                <c:ptCount val="8"/>
                <c:pt idx="1">
                  <c:v>8755</c:v>
                </c:pt>
                <c:pt idx="2">
                  <c:v>28957</c:v>
                </c:pt>
                <c:pt idx="3">
                  <c:v>1897</c:v>
                </c:pt>
                <c:pt idx="4">
                  <c:v>32750</c:v>
                </c:pt>
                <c:pt idx="5">
                  <c:v>256987</c:v>
                </c:pt>
                <c:pt idx="6">
                  <c:v>11265</c:v>
                </c:pt>
                <c:pt idx="7">
                  <c:v>41859</c:v>
                </c:pt>
              </c:numCache>
            </c:numRef>
          </c:val>
        </c:ser>
        <c:dLbls>
          <c:showVal val="1"/>
          <c:showCatName val="1"/>
        </c:dLbls>
        <c:firstSliceAng val="70"/>
      </c:pieChart>
    </c:plotArea>
    <c:plotVisOnly val="1"/>
    <c:dispBlanksAs val="zero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path path="circle">
        <a:fillToRect l="50000" t="50000" r="50000" b="50000"/>
      </a:path>
      <a:tileRect/>
    </a:gradFill>
  </c:sp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1695450</xdr:colOff>
      <xdr:row>7</xdr:row>
      <xdr:rowOff>95250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28575" y="47625"/>
          <a:ext cx="2276475" cy="1476375"/>
          <a:chOff x="280" y="186"/>
          <a:chExt cx="335" cy="190"/>
        </a:xfrm>
      </xdr:grpSpPr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26" name="Picture 2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25" name="Picture 1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280" y="326"/>
            <a:ext cx="338" cy="36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32004" rIns="0" bIns="0" anchor="t" upright="1">
            <a:spAutoFit/>
          </a:bodyPr>
          <a:lstStyle/>
          <a:p>
            <a:pPr algn="l" rtl="1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  <xdr:twoCellAnchor>
    <xdr:from>
      <xdr:col>1</xdr:col>
      <xdr:colOff>47625</xdr:colOff>
      <xdr:row>38</xdr:row>
      <xdr:rowOff>76200</xdr:rowOff>
    </xdr:from>
    <xdr:to>
      <xdr:col>10</xdr:col>
      <xdr:colOff>266700</xdr:colOff>
      <xdr:row>69</xdr:row>
      <xdr:rowOff>152400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39</xdr:row>
      <xdr:rowOff>28575</xdr:rowOff>
    </xdr:from>
    <xdr:to>
      <xdr:col>2</xdr:col>
      <xdr:colOff>714375</xdr:colOff>
      <xdr:row>47</xdr:row>
      <xdr:rowOff>133350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828675" y="6953250"/>
          <a:ext cx="2495550" cy="1400175"/>
          <a:chOff x="280" y="186"/>
          <a:chExt cx="265" cy="190"/>
        </a:xfrm>
      </xdr:grpSpPr>
      <xdr:sp macro="" textlink="">
        <xdr:nvSpPr>
          <xdr:cNvPr id="1034" name="Rectangle 10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35" name="Picture 11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36" name="Picture 12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280" y="326"/>
            <a:ext cx="244" cy="36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32004" rIns="0" bIns="0" anchor="t" upright="1">
            <a:spAutoFit/>
          </a:bodyPr>
          <a:lstStyle/>
          <a:p>
            <a:pPr algn="l" rtl="1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39"/>
  <sheetViews>
    <sheetView tabSelected="1" workbookViewId="0">
      <selection activeCell="C11" sqref="C11"/>
    </sheetView>
  </sheetViews>
  <sheetFormatPr defaultRowHeight="12.75"/>
  <cols>
    <col min="1" max="1" width="9.140625" style="1"/>
    <col min="2" max="2" width="30" style="1" customWidth="1"/>
    <col min="3" max="3" width="14.85546875" style="1" customWidth="1"/>
    <col min="4" max="4" width="14" style="1" bestFit="1" customWidth="1"/>
    <col min="5" max="5" width="12.7109375" style="1" customWidth="1"/>
    <col min="6" max="6" width="3.28515625" style="1" customWidth="1"/>
    <col min="7" max="7" width="18" style="1" bestFit="1" customWidth="1"/>
    <col min="8" max="8" width="28.42578125" style="1" bestFit="1" customWidth="1"/>
    <col min="9" max="9" width="15" style="1" customWidth="1"/>
    <col min="10" max="10" width="15.42578125" style="1" customWidth="1"/>
    <col min="11" max="11" width="12.85546875" style="1" customWidth="1"/>
    <col min="12" max="16384" width="9.140625" style="1"/>
  </cols>
  <sheetData>
    <row r="4" spans="1:11" ht="31.5">
      <c r="C4" s="2" t="s">
        <v>49</v>
      </c>
    </row>
    <row r="6" spans="1:11" ht="15">
      <c r="C6" s="6"/>
      <c r="D6" s="7" t="s">
        <v>46</v>
      </c>
      <c r="E6" s="10">
        <f>D18/J18</f>
        <v>0.95022894239297595</v>
      </c>
    </row>
    <row r="7" spans="1:11" ht="15">
      <c r="C7" s="6"/>
      <c r="D7" s="7" t="s">
        <v>47</v>
      </c>
      <c r="E7" s="10">
        <f>(D18-C16)/J18</f>
        <v>0.92224157335473278</v>
      </c>
    </row>
    <row r="10" spans="1:11" ht="15">
      <c r="A10" s="5" t="s">
        <v>0</v>
      </c>
      <c r="B10" s="5"/>
      <c r="C10" s="5"/>
      <c r="D10" s="12"/>
      <c r="E10" s="12"/>
      <c r="F10" s="12"/>
      <c r="G10" s="5" t="s">
        <v>10</v>
      </c>
      <c r="H10" s="5"/>
      <c r="I10" s="5"/>
      <c r="J10" s="3"/>
      <c r="K10" s="3"/>
    </row>
    <row r="11" spans="1:11">
      <c r="A11" s="12"/>
      <c r="B11" s="12" t="s">
        <v>38</v>
      </c>
      <c r="C11" s="13">
        <v>8755</v>
      </c>
      <c r="D11" s="12"/>
      <c r="E11" s="12"/>
      <c r="F11" s="12"/>
      <c r="G11" s="12"/>
      <c r="H11" s="12" t="s">
        <v>11</v>
      </c>
      <c r="I11" s="13">
        <v>9785</v>
      </c>
      <c r="J11" s="12"/>
      <c r="K11" s="12"/>
    </row>
    <row r="12" spans="1:11">
      <c r="A12" s="12"/>
      <c r="B12" s="12" t="s">
        <v>39</v>
      </c>
      <c r="C12" s="13">
        <v>28957</v>
      </c>
      <c r="D12" s="12"/>
      <c r="E12" s="12"/>
      <c r="F12" s="12"/>
      <c r="G12" s="12"/>
      <c r="H12" s="12" t="s">
        <v>12</v>
      </c>
      <c r="I12" s="13">
        <v>3128</v>
      </c>
      <c r="J12" s="12"/>
      <c r="K12" s="12"/>
    </row>
    <row r="13" spans="1:11">
      <c r="A13" s="12"/>
      <c r="B13" s="12" t="s">
        <v>48</v>
      </c>
      <c r="C13" s="13">
        <v>1897</v>
      </c>
      <c r="D13" s="12"/>
      <c r="E13" s="12"/>
      <c r="F13" s="12"/>
      <c r="G13" s="12"/>
      <c r="H13" s="12" t="s">
        <v>13</v>
      </c>
      <c r="I13" s="13">
        <v>0</v>
      </c>
      <c r="J13" s="12"/>
      <c r="K13" s="12"/>
    </row>
    <row r="14" spans="1:11">
      <c r="A14" s="12"/>
      <c r="B14" s="12" t="s">
        <v>31</v>
      </c>
      <c r="C14" s="13">
        <v>32750</v>
      </c>
      <c r="D14" s="12"/>
      <c r="E14" s="12"/>
      <c r="F14" s="12"/>
      <c r="G14" s="12"/>
      <c r="H14" s="12" t="s">
        <v>14</v>
      </c>
      <c r="I14" s="13">
        <v>21875</v>
      </c>
      <c r="J14" s="12"/>
      <c r="K14" s="12"/>
    </row>
    <row r="15" spans="1:11">
      <c r="A15" s="12"/>
      <c r="B15" s="12" t="s">
        <v>32</v>
      </c>
      <c r="C15" s="13">
        <v>256987</v>
      </c>
      <c r="D15" s="12"/>
      <c r="E15" s="12"/>
      <c r="F15" s="12"/>
      <c r="G15" s="12"/>
      <c r="H15" s="12" t="s">
        <v>43</v>
      </c>
      <c r="I15" s="13">
        <v>297551</v>
      </c>
      <c r="J15" s="12"/>
      <c r="K15" s="12"/>
    </row>
    <row r="16" spans="1:11">
      <c r="A16" s="12"/>
      <c r="B16" s="12" t="s">
        <v>1</v>
      </c>
      <c r="C16" s="13">
        <v>11265</v>
      </c>
      <c r="D16" s="12"/>
      <c r="E16" s="12"/>
      <c r="F16" s="12"/>
      <c r="G16" s="12"/>
      <c r="H16" s="12" t="s">
        <v>40</v>
      </c>
      <c r="I16" s="13">
        <v>16145</v>
      </c>
      <c r="J16" s="12"/>
      <c r="K16" s="12"/>
    </row>
    <row r="17" spans="1:11">
      <c r="A17" s="12"/>
      <c r="B17" s="12" t="s">
        <v>33</v>
      </c>
      <c r="C17" s="13">
        <v>41859</v>
      </c>
      <c r="D17" s="12"/>
      <c r="E17" s="12"/>
      <c r="F17" s="12"/>
      <c r="G17" s="12"/>
      <c r="H17" s="12" t="s">
        <v>34</v>
      </c>
      <c r="I17" s="13">
        <v>54019</v>
      </c>
      <c r="J17" s="12"/>
      <c r="K17" s="12"/>
    </row>
    <row r="18" spans="1:11" ht="15">
      <c r="A18" s="12"/>
      <c r="B18" s="8"/>
      <c r="C18" s="9" t="s">
        <v>2</v>
      </c>
      <c r="D18" s="11">
        <f>SUM(C11:C17)</f>
        <v>382470</v>
      </c>
      <c r="E18" s="12"/>
      <c r="F18" s="12"/>
      <c r="G18" s="12"/>
      <c r="H18" s="8"/>
      <c r="I18" s="9" t="s">
        <v>41</v>
      </c>
      <c r="J18" s="11">
        <f>SUM(I11:I17)</f>
        <v>402503</v>
      </c>
      <c r="K18" s="12"/>
    </row>
    <row r="19" spans="1:11">
      <c r="A19" s="12"/>
      <c r="B19" s="12"/>
      <c r="C19" s="15"/>
      <c r="D19" s="12"/>
      <c r="E19" s="12"/>
      <c r="F19" s="12"/>
      <c r="G19" s="12"/>
      <c r="H19" s="12"/>
      <c r="I19" s="12"/>
      <c r="J19" s="12"/>
      <c r="K19" s="12"/>
    </row>
    <row r="20" spans="1:11" ht="15">
      <c r="A20" s="5" t="s">
        <v>30</v>
      </c>
      <c r="B20" s="5"/>
      <c r="C20" s="5"/>
      <c r="D20" s="12"/>
      <c r="E20" s="12"/>
      <c r="F20" s="12"/>
      <c r="G20" s="5" t="s">
        <v>15</v>
      </c>
      <c r="H20" s="5"/>
      <c r="I20" s="5"/>
      <c r="J20" s="12"/>
      <c r="K20" s="12"/>
    </row>
    <row r="21" spans="1:11">
      <c r="A21" s="12"/>
      <c r="B21" s="12" t="s">
        <v>3</v>
      </c>
      <c r="C21" s="13">
        <v>32185</v>
      </c>
      <c r="D21" s="12"/>
      <c r="E21" s="12"/>
      <c r="F21" s="12"/>
      <c r="G21" s="12"/>
      <c r="H21" s="12" t="s">
        <v>45</v>
      </c>
      <c r="I21" s="17">
        <v>88175</v>
      </c>
      <c r="J21" s="12"/>
      <c r="K21" s="12"/>
    </row>
    <row r="22" spans="1:11">
      <c r="A22" s="12"/>
      <c r="B22" s="12" t="s">
        <v>26</v>
      </c>
      <c r="C22" s="13">
        <v>11250</v>
      </c>
      <c r="D22" s="12"/>
      <c r="E22" s="12"/>
      <c r="F22" s="12"/>
      <c r="G22" s="12"/>
      <c r="H22" s="12" t="s">
        <v>44</v>
      </c>
      <c r="I22" s="17">
        <v>31064</v>
      </c>
      <c r="J22" s="12"/>
      <c r="K22" s="12"/>
    </row>
    <row r="23" spans="1:11" ht="15">
      <c r="A23" s="12"/>
      <c r="B23" s="12" t="s">
        <v>4</v>
      </c>
      <c r="C23" s="13">
        <v>285975</v>
      </c>
      <c r="D23" s="12"/>
      <c r="E23" s="12"/>
      <c r="F23" s="12"/>
      <c r="G23" s="12"/>
      <c r="H23" s="8"/>
      <c r="I23" s="9" t="s">
        <v>16</v>
      </c>
      <c r="J23" s="11">
        <f>SUM(I21:I22)</f>
        <v>119239</v>
      </c>
      <c r="K23" s="12"/>
    </row>
    <row r="24" spans="1:11">
      <c r="A24" s="12"/>
      <c r="B24" s="12" t="s">
        <v>27</v>
      </c>
      <c r="C24" s="15">
        <v>112958</v>
      </c>
      <c r="D24" s="12"/>
      <c r="E24" s="12"/>
      <c r="F24" s="12"/>
      <c r="G24" s="12"/>
      <c r="H24" s="12"/>
      <c r="I24" s="12"/>
      <c r="J24" s="12"/>
      <c r="K24" s="12"/>
    </row>
    <row r="25" spans="1:11" ht="15">
      <c r="A25" s="12"/>
      <c r="B25" s="12" t="s">
        <v>5</v>
      </c>
      <c r="C25" s="15">
        <v>1452375</v>
      </c>
      <c r="D25" s="12"/>
      <c r="E25" s="12"/>
      <c r="F25" s="12"/>
      <c r="G25" s="5" t="s">
        <v>17</v>
      </c>
      <c r="H25" s="5"/>
      <c r="I25" s="5"/>
      <c r="J25" s="12"/>
      <c r="K25" s="12"/>
    </row>
    <row r="26" spans="1:11">
      <c r="A26" s="12"/>
      <c r="B26" s="16" t="s">
        <v>29</v>
      </c>
      <c r="C26" s="16"/>
      <c r="D26" s="15">
        <f>SUM(C21:C25)</f>
        <v>1894743</v>
      </c>
      <c r="E26" s="12"/>
      <c r="F26" s="12"/>
      <c r="G26" s="12"/>
      <c r="H26" s="12" t="s">
        <v>19</v>
      </c>
      <c r="I26" s="13">
        <v>402875</v>
      </c>
      <c r="J26" s="12"/>
      <c r="K26" s="12"/>
    </row>
    <row r="27" spans="1:11">
      <c r="A27" s="12"/>
      <c r="B27" s="16" t="s">
        <v>6</v>
      </c>
      <c r="C27" s="16"/>
      <c r="D27" s="15">
        <v>29785</v>
      </c>
      <c r="E27" s="12"/>
      <c r="F27" s="12"/>
      <c r="G27" s="12"/>
      <c r="H27" s="12" t="s">
        <v>18</v>
      </c>
      <c r="I27" s="13">
        <v>1287556</v>
      </c>
      <c r="J27" s="12"/>
      <c r="K27" s="12"/>
    </row>
    <row r="28" spans="1:11" ht="15">
      <c r="A28" s="12"/>
      <c r="B28" s="16" t="s">
        <v>28</v>
      </c>
      <c r="C28" s="16"/>
      <c r="D28" s="15">
        <f>D26-D27</f>
        <v>1864958</v>
      </c>
      <c r="E28" s="12"/>
      <c r="F28" s="12"/>
      <c r="G28" s="12"/>
      <c r="H28" s="8"/>
      <c r="I28" s="9" t="s">
        <v>20</v>
      </c>
      <c r="J28" s="11">
        <f>SUM(I26:I27)</f>
        <v>1690431</v>
      </c>
      <c r="K28" s="12"/>
    </row>
    <row r="29" spans="1:11">
      <c r="A29" s="12"/>
      <c r="B29" s="12" t="s">
        <v>8</v>
      </c>
      <c r="C29" s="15">
        <v>25789</v>
      </c>
      <c r="D29" s="12"/>
      <c r="E29" s="12"/>
      <c r="F29" s="12"/>
      <c r="G29" s="12"/>
      <c r="H29" s="12"/>
      <c r="I29" s="12"/>
      <c r="J29" s="12"/>
      <c r="K29" s="12"/>
    </row>
    <row r="30" spans="1:11" ht="15">
      <c r="A30" s="12"/>
      <c r="B30" s="12" t="s">
        <v>7</v>
      </c>
      <c r="C30" s="15">
        <v>118956</v>
      </c>
      <c r="D30" s="12"/>
      <c r="E30" s="12"/>
      <c r="F30" s="12"/>
      <c r="G30" s="5" t="s">
        <v>21</v>
      </c>
      <c r="H30" s="5"/>
      <c r="I30" s="5"/>
      <c r="J30" s="12"/>
      <c r="K30" s="12"/>
    </row>
    <row r="31" spans="1:11" ht="15">
      <c r="A31" s="12"/>
      <c r="B31" s="8"/>
      <c r="C31" s="9" t="s">
        <v>42</v>
      </c>
      <c r="D31" s="11">
        <f>D28+C29+C30</f>
        <v>2009703</v>
      </c>
      <c r="E31" s="14"/>
      <c r="F31" s="12"/>
      <c r="G31" s="12"/>
      <c r="H31" s="12" t="s">
        <v>22</v>
      </c>
      <c r="I31" s="13">
        <v>45000</v>
      </c>
      <c r="J31" s="12"/>
      <c r="K31" s="12"/>
    </row>
    <row r="32" spans="1:11" ht="15">
      <c r="A32" s="12"/>
      <c r="B32" s="12"/>
      <c r="C32" s="12"/>
      <c r="D32" s="6" t="s">
        <v>9</v>
      </c>
      <c r="E32" s="11">
        <f>D18+D31</f>
        <v>2392173</v>
      </c>
      <c r="F32" s="12"/>
      <c r="G32" s="12"/>
      <c r="H32" s="12" t="s">
        <v>23</v>
      </c>
      <c r="I32" s="13">
        <v>45000</v>
      </c>
      <c r="J32" s="12"/>
      <c r="K32" s="12"/>
    </row>
    <row r="33" spans="1:11">
      <c r="A33" s="12"/>
      <c r="B33" s="12"/>
      <c r="C33" s="12"/>
      <c r="D33" s="12"/>
      <c r="E33" s="12"/>
      <c r="F33" s="12"/>
      <c r="G33" s="12"/>
      <c r="H33" s="12" t="s">
        <v>35</v>
      </c>
      <c r="I33" s="13">
        <v>30000</v>
      </c>
      <c r="J33" s="12"/>
      <c r="K33" s="12"/>
    </row>
    <row r="34" spans="1:11">
      <c r="A34" s="12"/>
      <c r="B34" s="12"/>
      <c r="C34" s="12"/>
      <c r="D34" s="12"/>
      <c r="E34" s="12"/>
      <c r="F34" s="12"/>
      <c r="G34" s="12"/>
      <c r="H34" s="12" t="s">
        <v>36</v>
      </c>
      <c r="I34" s="13">
        <v>30000</v>
      </c>
      <c r="J34" s="12"/>
      <c r="K34" s="12"/>
    </row>
    <row r="35" spans="1:11">
      <c r="A35" s="12"/>
      <c r="B35" s="12"/>
      <c r="C35" s="12"/>
      <c r="D35" s="12"/>
      <c r="E35" s="12"/>
      <c r="F35" s="12"/>
      <c r="G35" s="12"/>
      <c r="H35" s="12" t="s">
        <v>37</v>
      </c>
      <c r="I35" s="13">
        <v>30000</v>
      </c>
      <c r="J35" s="12"/>
      <c r="K35" s="12"/>
    </row>
    <row r="36" spans="1:11" ht="15">
      <c r="A36" s="12"/>
      <c r="B36" s="12"/>
      <c r="C36" s="12"/>
      <c r="D36" s="12"/>
      <c r="E36" s="12"/>
      <c r="F36" s="12"/>
      <c r="G36" s="12"/>
      <c r="H36" s="8"/>
      <c r="I36" s="9" t="s">
        <v>24</v>
      </c>
      <c r="J36" s="11">
        <f>SUM(I31:I35)</f>
        <v>180000</v>
      </c>
      <c r="K36" s="12"/>
    </row>
    <row r="37" spans="1:11" ht="15">
      <c r="A37" s="12"/>
      <c r="B37" s="12"/>
      <c r="C37" s="12"/>
      <c r="D37" s="12"/>
      <c r="E37" s="12"/>
      <c r="F37" s="12"/>
      <c r="G37" s="12"/>
      <c r="H37" s="12"/>
      <c r="I37" s="6"/>
      <c r="J37" s="7" t="s">
        <v>25</v>
      </c>
      <c r="K37" s="11">
        <f>J36+J28+J23+J18</f>
        <v>2392173</v>
      </c>
    </row>
    <row r="39" spans="1:11">
      <c r="K39" s="4"/>
    </row>
  </sheetData>
  <mergeCells count="3">
    <mergeCell ref="B26:C26"/>
    <mergeCell ref="B28:C28"/>
    <mergeCell ref="B27:C27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cp:lastPrinted>2003-04-01T20:01:23Z</cp:lastPrinted>
  <dcterms:created xsi:type="dcterms:W3CDTF">2003-04-01T17:44:00Z</dcterms:created>
  <dcterms:modified xsi:type="dcterms:W3CDTF">2006-12-20T15:01:44Z</dcterms:modified>
</cp:coreProperties>
</file>